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Plan1" sheetId="1" r:id="rId1"/>
    <sheet name="Modelo" sheetId="4" r:id="rId2"/>
  </sheets>
  <calcPr calcId="124519"/>
</workbook>
</file>

<file path=xl/calcChain.xml><?xml version="1.0" encoding="utf-8"?>
<calcChain xmlns="http://schemas.openxmlformats.org/spreadsheetml/2006/main">
  <c r="B19" i="1"/>
  <c r="B17"/>
  <c r="B16"/>
  <c r="B15"/>
  <c r="B14"/>
  <c r="B13"/>
  <c r="B12"/>
  <c r="B4"/>
  <c r="C4"/>
  <c r="F5"/>
  <c r="E5"/>
  <c r="C8"/>
  <c r="B8"/>
  <c r="C7"/>
</calcChain>
</file>

<file path=xl/sharedStrings.xml><?xml version="1.0" encoding="utf-8"?>
<sst xmlns="http://schemas.openxmlformats.org/spreadsheetml/2006/main" count="36" uniqueCount="24">
  <si>
    <t>PISO SALARIAL</t>
  </si>
  <si>
    <t>ADICIONAIS</t>
  </si>
  <si>
    <t>ADICIONAL DE RISCO</t>
  </si>
  <si>
    <t>AUXILIO CRECHE*</t>
  </si>
  <si>
    <t>VALE ALIMENTAÇÃO</t>
  </si>
  <si>
    <t>VANTAGENS</t>
  </si>
  <si>
    <t>DESCONTOS</t>
  </si>
  <si>
    <t>AUXILIO TRANSPORTE</t>
  </si>
  <si>
    <t>AUXILIO SAUDE</t>
  </si>
  <si>
    <t>BENEFICIO SOCIAL FAMILIAR</t>
  </si>
  <si>
    <t>FGTS 8%</t>
  </si>
  <si>
    <t>INSS PATRONAL 20%</t>
  </si>
  <si>
    <t>PROVISÃO 13º</t>
  </si>
  <si>
    <t>PROVISÃO FÉRIAS</t>
  </si>
  <si>
    <t>INSS PATRONAL 13º</t>
  </si>
  <si>
    <t>INSS PATRONAL FÉRIAS</t>
  </si>
  <si>
    <t>ESTIMATIVA</t>
  </si>
  <si>
    <t>ADICIONAL NOTURNO</t>
  </si>
  <si>
    <t>*FACULTATIVO</t>
  </si>
  <si>
    <t>SALÁRIO</t>
  </si>
  <si>
    <t xml:space="preserve">INSS PATRONAL </t>
  </si>
  <si>
    <t xml:space="preserve">FGTS </t>
  </si>
  <si>
    <t>TOTAL</t>
  </si>
  <si>
    <t>COMPOSIÇÃO DE CUSTOS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</si>
</sst>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0.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2" applyNumberFormat="1" applyFont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0" fontId="2" fillId="2" borderId="1" xfId="0" applyFont="1" applyFill="1" applyBorder="1"/>
    <xf numFmtId="44" fontId="2" fillId="2" borderId="1" xfId="1" applyFont="1" applyFill="1" applyBorder="1"/>
    <xf numFmtId="0" fontId="4" fillId="0" borderId="1" xfId="0" applyFont="1" applyBorder="1"/>
    <xf numFmtId="44" fontId="4" fillId="0" borderId="1" xfId="1" applyFont="1" applyBorder="1"/>
    <xf numFmtId="0" fontId="3" fillId="2" borderId="1" xfId="0" applyFont="1" applyFill="1" applyBorder="1"/>
    <xf numFmtId="44" fontId="3" fillId="2" borderId="1" xfId="1" applyFont="1" applyFill="1" applyBorder="1"/>
    <xf numFmtId="0" fontId="3" fillId="0" borderId="2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D18" sqref="D18"/>
    </sheetView>
  </sheetViews>
  <sheetFormatPr defaultRowHeight="15"/>
  <cols>
    <col min="1" max="1" width="26.42578125" bestFit="1" customWidth="1"/>
    <col min="2" max="2" width="14.140625" style="1" customWidth="1"/>
    <col min="3" max="3" width="11.7109375" bestFit="1" customWidth="1"/>
    <col min="4" max="4" width="12.140625" bestFit="1" customWidth="1"/>
    <col min="5" max="5" width="10.5703125" bestFit="1" customWidth="1"/>
  </cols>
  <sheetData>
    <row r="1" spans="1:6">
      <c r="A1" s="4"/>
      <c r="B1" s="6" t="s">
        <v>5</v>
      </c>
      <c r="C1" t="s">
        <v>6</v>
      </c>
    </row>
    <row r="2" spans="1:6">
      <c r="A2" s="4" t="s">
        <v>0</v>
      </c>
      <c r="B2" s="5">
        <v>1988</v>
      </c>
    </row>
    <row r="3" spans="1:6">
      <c r="A3" s="4" t="s">
        <v>1</v>
      </c>
      <c r="B3" s="5"/>
    </row>
    <row r="4" spans="1:6">
      <c r="A4" s="4" t="s">
        <v>17</v>
      </c>
      <c r="B4" s="5">
        <f>105*2.21</f>
        <v>232.04999999999998</v>
      </c>
      <c r="C4" s="1">
        <f>(B2/180)*20%</f>
        <v>2.2088888888888891</v>
      </c>
      <c r="D4" s="2"/>
      <c r="E4" s="2"/>
    </row>
    <row r="5" spans="1:6">
      <c r="A5" s="4" t="s">
        <v>2</v>
      </c>
      <c r="B5" s="5">
        <v>40</v>
      </c>
      <c r="E5" s="3">
        <f>7/12</f>
        <v>0.58333333333333337</v>
      </c>
      <c r="F5">
        <f>180*E5</f>
        <v>105</v>
      </c>
    </row>
    <row r="6" spans="1:6">
      <c r="A6" s="4" t="s">
        <v>3</v>
      </c>
      <c r="B6" s="5">
        <v>186</v>
      </c>
    </row>
    <row r="7" spans="1:6">
      <c r="A7" s="4" t="s">
        <v>4</v>
      </c>
      <c r="B7" s="5">
        <v>805</v>
      </c>
      <c r="C7" s="2">
        <f>B7*20%</f>
        <v>161</v>
      </c>
    </row>
    <row r="8" spans="1:6">
      <c r="A8" s="4" t="s">
        <v>7</v>
      </c>
      <c r="B8" s="5">
        <f>5.75*2*30</f>
        <v>345</v>
      </c>
      <c r="C8" s="2">
        <f>B2*6%</f>
        <v>119.28</v>
      </c>
    </row>
    <row r="9" spans="1:6">
      <c r="A9" s="4" t="s">
        <v>8</v>
      </c>
      <c r="B9" s="5">
        <v>87.5</v>
      </c>
    </row>
    <row r="10" spans="1:6">
      <c r="A10" s="4" t="s">
        <v>9</v>
      </c>
      <c r="B10" s="5">
        <v>28</v>
      </c>
    </row>
    <row r="11" spans="1:6">
      <c r="A11" s="4"/>
      <c r="B11" s="5"/>
    </row>
    <row r="12" spans="1:6">
      <c r="A12" s="4" t="s">
        <v>10</v>
      </c>
      <c r="B12" s="5">
        <f>(B2+B4)*8%</f>
        <v>177.60400000000001</v>
      </c>
    </row>
    <row r="13" spans="1:6">
      <c r="A13" s="4" t="s">
        <v>11</v>
      </c>
      <c r="B13" s="5">
        <f>(B2+B4)*20%</f>
        <v>444.01000000000005</v>
      </c>
    </row>
    <row r="14" spans="1:6">
      <c r="A14" s="4" t="s">
        <v>12</v>
      </c>
      <c r="B14" s="5">
        <f>(B2+B4)/12</f>
        <v>185.00416666666669</v>
      </c>
    </row>
    <row r="15" spans="1:6">
      <c r="A15" s="4" t="s">
        <v>13</v>
      </c>
      <c r="B15" s="5">
        <f>(B2+B4)/3/12</f>
        <v>61.668055555555561</v>
      </c>
    </row>
    <row r="16" spans="1:6">
      <c r="A16" s="4" t="s">
        <v>14</v>
      </c>
      <c r="B16" s="5">
        <f>(B2+B4)*20%/12</f>
        <v>37.00083333333334</v>
      </c>
      <c r="D16" s="2"/>
      <c r="E16" s="2"/>
    </row>
    <row r="17" spans="1:5">
      <c r="A17" s="4" t="s">
        <v>15</v>
      </c>
      <c r="B17" s="5">
        <f>(B2+B4)*20%/12</f>
        <v>37.00083333333334</v>
      </c>
      <c r="E17" s="2"/>
    </row>
    <row r="18" spans="1:5">
      <c r="A18" s="4"/>
      <c r="B18" s="5"/>
    </row>
    <row r="19" spans="1:5">
      <c r="A19" s="7" t="s">
        <v>16</v>
      </c>
      <c r="B19" s="8">
        <f>SUM(B2:B18)</f>
        <v>4653.8378888888892</v>
      </c>
    </row>
    <row r="21" spans="1:5">
      <c r="A21" t="s">
        <v>18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B20" sqref="A1:B20"/>
    </sheetView>
  </sheetViews>
  <sheetFormatPr defaultRowHeight="15"/>
  <cols>
    <col min="1" max="1" width="36.85546875" bestFit="1" customWidth="1"/>
    <col min="2" max="2" width="24.85546875" style="1" customWidth="1"/>
    <col min="3" max="3" width="11.7109375" bestFit="1" customWidth="1"/>
    <col min="4" max="4" width="12.140625" bestFit="1" customWidth="1"/>
    <col min="5" max="5" width="10.5703125" bestFit="1" customWidth="1"/>
  </cols>
  <sheetData>
    <row r="1" spans="1:5" ht="21">
      <c r="A1" s="13" t="s">
        <v>23</v>
      </c>
      <c r="B1" s="13"/>
    </row>
    <row r="2" spans="1:5" ht="21">
      <c r="A2" s="9" t="s">
        <v>19</v>
      </c>
      <c r="B2" s="10"/>
    </row>
    <row r="3" spans="1:5" ht="21">
      <c r="A3" s="9"/>
      <c r="B3" s="10"/>
    </row>
    <row r="4" spans="1:5" ht="21">
      <c r="A4" s="9" t="s">
        <v>1</v>
      </c>
      <c r="B4" s="10"/>
    </row>
    <row r="5" spans="1:5" ht="21">
      <c r="A5" s="9" t="s">
        <v>17</v>
      </c>
      <c r="B5" s="10"/>
      <c r="C5" s="1"/>
      <c r="D5" s="2"/>
      <c r="E5" s="2"/>
    </row>
    <row r="6" spans="1:5" ht="21">
      <c r="A6" s="9" t="s">
        <v>2</v>
      </c>
      <c r="B6" s="10"/>
      <c r="E6" s="3"/>
    </row>
    <row r="7" spans="1:5" ht="21">
      <c r="A7" s="9" t="s">
        <v>3</v>
      </c>
      <c r="B7" s="10"/>
    </row>
    <row r="8" spans="1:5" ht="21">
      <c r="A8" s="9" t="s">
        <v>4</v>
      </c>
      <c r="B8" s="10"/>
      <c r="C8" s="2"/>
    </row>
    <row r="9" spans="1:5" ht="21">
      <c r="A9" s="9" t="s">
        <v>7</v>
      </c>
      <c r="B9" s="10"/>
      <c r="C9" s="2"/>
    </row>
    <row r="10" spans="1:5" ht="21">
      <c r="A10" s="9" t="s">
        <v>8</v>
      </c>
      <c r="B10" s="10"/>
    </row>
    <row r="11" spans="1:5" ht="21">
      <c r="A11" s="9" t="s">
        <v>9</v>
      </c>
      <c r="B11" s="10"/>
    </row>
    <row r="12" spans="1:5" ht="21">
      <c r="A12" s="9"/>
      <c r="B12" s="10"/>
    </row>
    <row r="13" spans="1:5" ht="21">
      <c r="A13" s="9" t="s">
        <v>21</v>
      </c>
      <c r="B13" s="10"/>
    </row>
    <row r="14" spans="1:5" ht="21">
      <c r="A14" s="9" t="s">
        <v>20</v>
      </c>
      <c r="B14" s="10"/>
    </row>
    <row r="15" spans="1:5" ht="21">
      <c r="A15" s="9" t="s">
        <v>12</v>
      </c>
      <c r="B15" s="10"/>
    </row>
    <row r="16" spans="1:5" ht="21">
      <c r="A16" s="9" t="s">
        <v>13</v>
      </c>
      <c r="B16" s="10"/>
    </row>
    <row r="17" spans="1:5" ht="21">
      <c r="A17" s="9" t="s">
        <v>14</v>
      </c>
      <c r="B17" s="10"/>
      <c r="D17" s="2"/>
      <c r="E17" s="2"/>
    </row>
    <row r="18" spans="1:5" ht="21">
      <c r="A18" s="9" t="s">
        <v>15</v>
      </c>
      <c r="B18" s="10"/>
      <c r="E18" s="2"/>
    </row>
    <row r="19" spans="1:5" ht="21">
      <c r="A19" s="9"/>
      <c r="B19" s="10"/>
    </row>
    <row r="20" spans="1:5" ht="21">
      <c r="A20" s="11" t="s">
        <v>22</v>
      </c>
      <c r="B20" s="12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Modelo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NB_ADM</cp:lastModifiedBy>
  <cp:lastPrinted>2025-01-28T17:02:37Z</cp:lastPrinted>
  <dcterms:created xsi:type="dcterms:W3CDTF">2025-01-27T15:04:47Z</dcterms:created>
  <dcterms:modified xsi:type="dcterms:W3CDTF">2025-06-16T14:57:56Z</dcterms:modified>
</cp:coreProperties>
</file>